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_052_012\Documents\PPGA.Web. Sede.Transparencia\Portal Transparecia\2023\Inf Economica\"/>
    </mc:Choice>
  </mc:AlternateContent>
  <xr:revisionPtr revIDLastSave="0" documentId="8_{45D13835-129A-4952-A79E-AFEAD6C26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6" i="1"/>
  <c r="E7" i="1"/>
  <c r="E8" i="1"/>
  <c r="E5" i="1"/>
  <c r="E4" i="1"/>
  <c r="D17" i="1" l="1"/>
  <c r="D18" i="1"/>
  <c r="D19" i="1"/>
  <c r="D20" i="1"/>
  <c r="D21" i="1"/>
  <c r="D22" i="1"/>
  <c r="D16" i="1"/>
  <c r="G22" i="1" l="1"/>
  <c r="G19" i="1"/>
  <c r="G18" i="1"/>
  <c r="J17" i="1"/>
  <c r="J18" i="1"/>
  <c r="J19" i="1"/>
  <c r="J20" i="1"/>
  <c r="J21" i="1"/>
  <c r="J22" i="1"/>
  <c r="J16" i="1"/>
  <c r="I23" i="1"/>
  <c r="F23" i="1"/>
  <c r="G17" i="1"/>
  <c r="G21" i="1"/>
  <c r="B23" i="1"/>
  <c r="C23" i="1"/>
  <c r="H22" i="1" l="1"/>
  <c r="H17" i="1"/>
  <c r="H18" i="1"/>
  <c r="J23" i="1"/>
  <c r="H21" i="1"/>
  <c r="H19" i="1"/>
  <c r="H16" i="1"/>
  <c r="D23" i="1"/>
  <c r="E19" i="1" s="1"/>
  <c r="G16" i="1"/>
  <c r="G20" i="1"/>
  <c r="H10" i="1"/>
  <c r="H9" i="1"/>
  <c r="H8" i="1"/>
  <c r="H6" i="1"/>
  <c r="H5" i="1"/>
  <c r="H4" i="1"/>
  <c r="K7" i="1"/>
  <c r="K8" i="1"/>
  <c r="K9" i="1"/>
  <c r="K10" i="1"/>
  <c r="J11" i="1"/>
  <c r="G11" i="1"/>
  <c r="I6" i="1" s="1"/>
  <c r="K6" i="1"/>
  <c r="I4" i="1" l="1"/>
  <c r="I8" i="1"/>
  <c r="I5" i="1"/>
  <c r="I9" i="1"/>
  <c r="I10" i="1"/>
  <c r="E18" i="1"/>
  <c r="E22" i="1"/>
  <c r="E20" i="1"/>
  <c r="E16" i="1"/>
  <c r="E21" i="1"/>
  <c r="E17" i="1"/>
  <c r="K5" i="1"/>
  <c r="K4" i="1"/>
  <c r="E11" i="1"/>
  <c r="F6" i="1" s="1"/>
  <c r="D11" i="1"/>
  <c r="B11" i="1"/>
  <c r="C11" i="1" l="1"/>
  <c r="F8" i="1"/>
  <c r="F4" i="1"/>
  <c r="F9" i="1"/>
  <c r="F5" i="1"/>
  <c r="F10" i="1"/>
  <c r="K11" i="1"/>
</calcChain>
</file>

<file path=xl/sharedStrings.xml><?xml version="1.0" encoding="utf-8"?>
<sst xmlns="http://schemas.openxmlformats.org/spreadsheetml/2006/main" count="44" uniqueCount="35">
  <si>
    <t>Presupuestos de Ingresos</t>
  </si>
  <si>
    <t>Económica - Capítulo</t>
  </si>
  <si>
    <t>Previsiones Iniciales</t>
  </si>
  <si>
    <t>Modif Previs Aumento</t>
  </si>
  <si>
    <t>Modif Previs Disminución</t>
  </si>
  <si>
    <t>Previsiones Definitivas</t>
  </si>
  <si>
    <t>% capitulo sobre total presupuesto</t>
  </si>
  <si>
    <t>Derechos Recon Netos</t>
  </si>
  <si>
    <t>%derechos sobre presupto capit</t>
  </si>
  <si>
    <t>% derechos capítulo sobre total</t>
  </si>
  <si>
    <t>Recaudación Neta</t>
  </si>
  <si>
    <t>Pend Cobro</t>
  </si>
  <si>
    <t>3 - TASAS, PRECIOS PÚBLICOS Y OTROS(*)</t>
  </si>
  <si>
    <t>4 - TRANSFERENCIAS CORRIENTES</t>
  </si>
  <si>
    <t>5 - INGRESOS PATRIMONIALES</t>
  </si>
  <si>
    <t>7 - TRANSFERENCIAS DE CAPITAL</t>
  </si>
  <si>
    <t>8 - ACTIVOS FINANCIEROS</t>
  </si>
  <si>
    <t>9 - PASIVOS FINANCIEROS</t>
  </si>
  <si>
    <t>Suma Total</t>
  </si>
  <si>
    <t>100,00%</t>
  </si>
  <si>
    <t>Presupuestos de Gastos</t>
  </si>
  <si>
    <t>Crédito Inicial</t>
  </si>
  <si>
    <t>Modificaciones de crédito</t>
  </si>
  <si>
    <t>Crédito Total</t>
  </si>
  <si>
    <t>Obligaciones reconocidas</t>
  </si>
  <si>
    <t>%obligac sobre crédito capit</t>
  </si>
  <si>
    <t>% oblig capítulo sobre total</t>
  </si>
  <si>
    <t>Pagos Netos</t>
  </si>
  <si>
    <t>Pendiente de Pago</t>
  </si>
  <si>
    <t>1 - GASTOS DE PERSONAL</t>
  </si>
  <si>
    <t>2 - GASTOS CORRIENTES EN BIENES Y SERVICIOS</t>
  </si>
  <si>
    <t>3 - GASTOS FINANCIEROS</t>
  </si>
  <si>
    <t>6 - INVERSIONES REALES</t>
  </si>
  <si>
    <t>6 -ENAJENACIÓN DE INVERSIONES REALES</t>
  </si>
  <si>
    <t xml:space="preserve">Ejecución del Presupuesto de Ingresos y Gastos                                        Primer Trimestre                        Año 2022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</si>
</sst>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8"/>
      <name val="Calibri"/>
      <family val="1"/>
      <charset val="204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1"/>
      <charset val="204"/>
    </font>
    <font>
      <sz val="10"/>
      <color indexed="8"/>
      <name val="Calibri"/>
      <family val="1"/>
      <charset val="204"/>
    </font>
    <font>
      <sz val="10"/>
      <color indexed="8"/>
      <name val="Arial"/>
      <family val="1"/>
      <charset val="204"/>
    </font>
    <font>
      <b/>
      <sz val="10"/>
      <color indexed="8"/>
      <name val="Arial"/>
      <family val="1"/>
      <charset val="204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name val="Calibri"/>
      <family val="1"/>
      <charset val="204"/>
    </font>
    <font>
      <sz val="10"/>
      <name val="Calibri"/>
      <family val="1"/>
      <charset val="204"/>
      <scheme val="minor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F0F4FA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42" applyFont="1" applyAlignment="1">
      <alignment horizontal="left" vertical="top"/>
    </xf>
    <xf numFmtId="0" fontId="18" fillId="0" borderId="0" xfId="42" applyFont="1">
      <alignment vertical="top" wrapText="1"/>
    </xf>
    <xf numFmtId="0" fontId="20" fillId="0" borderId="0" xfId="0" applyFont="1"/>
    <xf numFmtId="0" fontId="23" fillId="34" borderId="11" xfId="42" applyFont="1" applyFill="1" applyBorder="1" applyAlignment="1">
      <alignment horizontal="left" vertical="top" wrapText="1"/>
    </xf>
    <xf numFmtId="0" fontId="22" fillId="0" borderId="0" xfId="42" applyFont="1" applyAlignment="1">
      <alignment horizontal="left" vertical="top"/>
    </xf>
    <xf numFmtId="0" fontId="24" fillId="34" borderId="11" xfId="42" applyFont="1" applyFill="1" applyBorder="1" applyAlignment="1">
      <alignment horizontal="left" vertical="top" wrapText="1"/>
    </xf>
    <xf numFmtId="4" fontId="18" fillId="0" borderId="0" xfId="42" applyNumberFormat="1" applyFont="1">
      <alignment vertical="top" wrapText="1"/>
    </xf>
    <xf numFmtId="4" fontId="20" fillId="0" borderId="0" xfId="0" applyNumberFormat="1" applyFont="1"/>
    <xf numFmtId="4" fontId="23" fillId="34" borderId="11" xfId="42" applyNumberFormat="1" applyFont="1" applyFill="1" applyBorder="1" applyAlignment="1">
      <alignment horizontal="left" vertical="top" wrapText="1"/>
    </xf>
    <xf numFmtId="10" fontId="18" fillId="0" borderId="0" xfId="42" applyNumberFormat="1" applyFont="1">
      <alignment vertical="top" wrapText="1"/>
    </xf>
    <xf numFmtId="10" fontId="23" fillId="34" borderId="11" xfId="42" applyNumberFormat="1" applyFont="1" applyFill="1" applyBorder="1" applyAlignment="1">
      <alignment horizontal="left" vertical="top" wrapText="1"/>
    </xf>
    <xf numFmtId="10" fontId="20" fillId="0" borderId="0" xfId="0" applyNumberFormat="1" applyFont="1"/>
    <xf numFmtId="0" fontId="22" fillId="34" borderId="13" xfId="42" applyFont="1" applyFill="1" applyBorder="1" applyAlignment="1">
      <alignment horizontal="left" vertical="top" wrapText="1"/>
    </xf>
    <xf numFmtId="4" fontId="22" fillId="34" borderId="13" xfId="42" applyNumberFormat="1" applyFont="1" applyFill="1" applyBorder="1" applyAlignment="1">
      <alignment horizontal="left" vertical="top" wrapText="1"/>
    </xf>
    <xf numFmtId="10" fontId="23" fillId="34" borderId="13" xfId="42" applyNumberFormat="1" applyFont="1" applyFill="1" applyBorder="1" applyAlignment="1">
      <alignment horizontal="left" vertical="top" wrapText="1"/>
    </xf>
    <xf numFmtId="4" fontId="25" fillId="0" borderId="12" xfId="0" applyNumberFormat="1" applyFont="1" applyBorder="1"/>
    <xf numFmtId="10" fontId="18" fillId="0" borderId="0" xfId="43" applyNumberFormat="1" applyFont="1" applyAlignment="1">
      <alignment vertical="top" wrapText="1"/>
    </xf>
    <xf numFmtId="10" fontId="23" fillId="34" borderId="13" xfId="43" applyNumberFormat="1" applyFont="1" applyFill="1" applyBorder="1" applyAlignment="1">
      <alignment horizontal="left" vertical="top" wrapText="1"/>
    </xf>
    <xf numFmtId="10" fontId="23" fillId="34" borderId="11" xfId="43" applyNumberFormat="1" applyFont="1" applyFill="1" applyBorder="1" applyAlignment="1">
      <alignment horizontal="left" vertical="top" wrapText="1"/>
    </xf>
    <xf numFmtId="10" fontId="20" fillId="0" borderId="0" xfId="43" applyNumberFormat="1" applyFont="1"/>
    <xf numFmtId="0" fontId="25" fillId="0" borderId="0" xfId="0" applyFont="1"/>
    <xf numFmtId="0" fontId="26" fillId="34" borderId="12" xfId="42" applyFont="1" applyFill="1" applyBorder="1" applyAlignment="1">
      <alignment horizontal="left" vertical="top" wrapText="1"/>
    </xf>
    <xf numFmtId="10" fontId="26" fillId="34" borderId="12" xfId="42" applyNumberFormat="1" applyFont="1" applyFill="1" applyBorder="1" applyAlignment="1">
      <alignment horizontal="right" vertical="top" wrapText="1"/>
    </xf>
    <xf numFmtId="0" fontId="27" fillId="34" borderId="12" xfId="42" applyFont="1" applyFill="1" applyBorder="1" applyAlignment="1">
      <alignment horizontal="left" vertical="top" wrapText="1"/>
    </xf>
    <xf numFmtId="4" fontId="28" fillId="0" borderId="12" xfId="0" applyNumberFormat="1" applyFont="1" applyBorder="1"/>
    <xf numFmtId="10" fontId="28" fillId="0" borderId="12" xfId="43" applyNumberFormat="1" applyFont="1" applyBorder="1"/>
    <xf numFmtId="0" fontId="29" fillId="0" borderId="0" xfId="0" applyFont="1"/>
    <xf numFmtId="4" fontId="29" fillId="0" borderId="0" xfId="0" applyNumberFormat="1" applyFont="1"/>
    <xf numFmtId="10" fontId="27" fillId="0" borderId="12" xfId="42" applyNumberFormat="1" applyFont="1" applyBorder="1" applyAlignment="1">
      <alignment horizontal="right" wrapText="1"/>
    </xf>
    <xf numFmtId="0" fontId="28" fillId="0" borderId="0" xfId="0" applyFont="1"/>
    <xf numFmtId="0" fontId="21" fillId="33" borderId="10" xfId="42" applyFont="1" applyFill="1" applyBorder="1" applyAlignment="1">
      <alignment horizontal="left" vertical="top" wrapText="1"/>
    </xf>
    <xf numFmtId="9" fontId="21" fillId="33" borderId="10" xfId="43" applyFont="1" applyFill="1" applyBorder="1" applyAlignment="1">
      <alignment horizontal="left" vertical="top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2000000}"/>
    <cellStyle name="Notas" xfId="15" builtinId="10" customBuiltin="1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workbookViewId="0">
      <selection activeCell="G6" sqref="G6"/>
    </sheetView>
  </sheetViews>
  <sheetFormatPr baseColWidth="10" defaultRowHeight="12.75" x14ac:dyDescent="0.2"/>
  <cols>
    <col min="1" max="1" width="31" style="3" customWidth="1"/>
    <col min="2" max="2" width="15.140625" style="8" customWidth="1"/>
    <col min="3" max="3" width="13.5703125" style="8" customWidth="1"/>
    <col min="4" max="4" width="13.7109375" style="8" bestFit="1" customWidth="1"/>
    <col min="5" max="5" width="14.28515625" style="3" customWidth="1"/>
    <col min="6" max="6" width="15" style="12" bestFit="1" customWidth="1"/>
    <col min="7" max="7" width="14.42578125" style="3" customWidth="1"/>
    <col min="8" max="8" width="11.42578125" style="20"/>
    <col min="9" max="9" width="15" style="20" bestFit="1" customWidth="1"/>
    <col min="10" max="10" width="14.28515625" style="3" customWidth="1"/>
    <col min="11" max="11" width="14.5703125" style="3" customWidth="1"/>
    <col min="12" max="16384" width="11.42578125" style="3"/>
  </cols>
  <sheetData>
    <row r="1" spans="1:11" x14ac:dyDescent="0.2">
      <c r="A1" s="1" t="s">
        <v>34</v>
      </c>
      <c r="B1" s="7"/>
      <c r="C1" s="7"/>
      <c r="D1" s="7"/>
      <c r="E1" s="2"/>
      <c r="F1" s="10"/>
      <c r="G1" s="2"/>
      <c r="H1" s="17"/>
      <c r="J1" s="2"/>
      <c r="K1" s="2"/>
    </row>
    <row r="2" spans="1:11" x14ac:dyDescent="0.2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9.950000000000003" customHeight="1" x14ac:dyDescent="0.2">
      <c r="A3" s="13" t="s">
        <v>1</v>
      </c>
      <c r="B3" s="14" t="s">
        <v>2</v>
      </c>
      <c r="C3" s="14" t="s">
        <v>3</v>
      </c>
      <c r="D3" s="14" t="s">
        <v>4</v>
      </c>
      <c r="E3" s="13" t="s">
        <v>5</v>
      </c>
      <c r="F3" s="15" t="s">
        <v>6</v>
      </c>
      <c r="G3" s="13" t="s">
        <v>7</v>
      </c>
      <c r="H3" s="18" t="s">
        <v>8</v>
      </c>
      <c r="I3" s="18" t="s">
        <v>9</v>
      </c>
      <c r="J3" s="13" t="s">
        <v>10</v>
      </c>
      <c r="K3" s="13" t="s">
        <v>11</v>
      </c>
    </row>
    <row r="4" spans="1:11" s="30" customFormat="1" ht="39.950000000000003" customHeight="1" x14ac:dyDescent="0.2">
      <c r="A4" s="24" t="s">
        <v>12</v>
      </c>
      <c r="B4" s="25">
        <v>26827000</v>
      </c>
      <c r="C4" s="25"/>
      <c r="D4" s="25"/>
      <c r="E4" s="25">
        <f>B4+C4</f>
        <v>26827000</v>
      </c>
      <c r="F4" s="29">
        <f>E4/E11</f>
        <v>0.10510786093071543</v>
      </c>
      <c r="G4" s="25">
        <v>1187450.54</v>
      </c>
      <c r="H4" s="26">
        <f>G4/E4</f>
        <v>4.4263262384910726E-2</v>
      </c>
      <c r="I4" s="26">
        <f>G4/G11</f>
        <v>2.5288430556693674E-2</v>
      </c>
      <c r="J4" s="25">
        <v>1187450.54</v>
      </c>
      <c r="K4" s="25">
        <f>G4-J4</f>
        <v>0</v>
      </c>
    </row>
    <row r="5" spans="1:11" s="30" customFormat="1" ht="39.950000000000003" customHeight="1" x14ac:dyDescent="0.2">
      <c r="A5" s="24" t="s">
        <v>13</v>
      </c>
      <c r="B5" s="25">
        <v>153752371</v>
      </c>
      <c r="C5" s="25"/>
      <c r="D5" s="25"/>
      <c r="E5" s="25">
        <f>B5+C5</f>
        <v>153752371</v>
      </c>
      <c r="F5" s="29">
        <f>E5/E11</f>
        <v>0.60239992652312091</v>
      </c>
      <c r="G5" s="25">
        <v>37313427.149999999</v>
      </c>
      <c r="H5" s="26">
        <f>G5/E5</f>
        <v>0.24268521459093464</v>
      </c>
      <c r="I5" s="26">
        <f>G5/G11</f>
        <v>0.79464194888910766</v>
      </c>
      <c r="J5" s="25">
        <v>37286990.149999999</v>
      </c>
      <c r="K5" s="25">
        <f>G5-J5</f>
        <v>26437</v>
      </c>
    </row>
    <row r="6" spans="1:11" s="30" customFormat="1" ht="39.950000000000003" customHeight="1" x14ac:dyDescent="0.2">
      <c r="A6" s="24" t="s">
        <v>14</v>
      </c>
      <c r="B6" s="25">
        <v>235000</v>
      </c>
      <c r="C6" s="25"/>
      <c r="D6" s="25"/>
      <c r="E6" s="25">
        <f t="shared" ref="E6:E10" si="0">B6+C6</f>
        <v>235000</v>
      </c>
      <c r="F6" s="29">
        <f>E6/E11</f>
        <v>9.2072715244783721E-4</v>
      </c>
      <c r="G6" s="25">
        <v>83483.539999999994</v>
      </c>
      <c r="H6" s="26">
        <f>G6/E6</f>
        <v>0.35524910638297869</v>
      </c>
      <c r="I6" s="26">
        <f>G6/G11</f>
        <v>1.7778994853267392E-3</v>
      </c>
      <c r="J6" s="25">
        <v>83483.539999999994</v>
      </c>
      <c r="K6" s="25">
        <f>G6-J6</f>
        <v>0</v>
      </c>
    </row>
    <row r="7" spans="1:11" s="30" customFormat="1" ht="39.950000000000003" customHeight="1" x14ac:dyDescent="0.2">
      <c r="A7" s="24" t="s">
        <v>33</v>
      </c>
      <c r="B7" s="25">
        <v>0</v>
      </c>
      <c r="C7" s="25"/>
      <c r="D7" s="25"/>
      <c r="E7" s="25">
        <f t="shared" si="0"/>
        <v>0</v>
      </c>
      <c r="F7" s="29"/>
      <c r="G7" s="25">
        <v>1222.53</v>
      </c>
      <c r="H7" s="26"/>
      <c r="I7" s="26">
        <v>2.0000000000000001E-4</v>
      </c>
      <c r="J7" s="25">
        <v>1222.53</v>
      </c>
      <c r="K7" s="25">
        <f t="shared" ref="K7:K10" si="1">G7-J7</f>
        <v>0</v>
      </c>
    </row>
    <row r="8" spans="1:11" s="30" customFormat="1" ht="39.950000000000003" customHeight="1" x14ac:dyDescent="0.2">
      <c r="A8" s="24" t="s">
        <v>15</v>
      </c>
      <c r="B8" s="25">
        <v>20975446</v>
      </c>
      <c r="C8" s="25"/>
      <c r="D8" s="25"/>
      <c r="E8" s="25">
        <f t="shared" si="0"/>
        <v>20975446</v>
      </c>
      <c r="F8" s="29">
        <f>E8/E11</f>
        <v>8.218154326341863E-2</v>
      </c>
      <c r="G8" s="25">
        <v>8429677.7300000004</v>
      </c>
      <c r="H8" s="26">
        <f>G8/E8</f>
        <v>0.40188312229451523</v>
      </c>
      <c r="I8" s="26">
        <f>G8/G11</f>
        <v>0.1795218518241713</v>
      </c>
      <c r="J8" s="25">
        <v>1327672.9099999999</v>
      </c>
      <c r="K8" s="25">
        <f t="shared" si="1"/>
        <v>7102004.8200000003</v>
      </c>
    </row>
    <row r="9" spans="1:11" s="30" customFormat="1" ht="39.950000000000003" customHeight="1" x14ac:dyDescent="0.2">
      <c r="A9" s="24" t="s">
        <v>16</v>
      </c>
      <c r="B9" s="25">
        <v>29772521</v>
      </c>
      <c r="C9" s="25">
        <v>23370712.719999999</v>
      </c>
      <c r="D9" s="25"/>
      <c r="E9" s="25">
        <f>B9+C9</f>
        <v>53143233.719999999</v>
      </c>
      <c r="F9" s="29">
        <f>E9/E11</f>
        <v>0.20821454576547013</v>
      </c>
      <c r="G9" s="25">
        <v>11077.05</v>
      </c>
      <c r="H9" s="26">
        <f>G9/E9</f>
        <v>2.0843763588724272E-4</v>
      </c>
      <c r="I9" s="26">
        <f>G9/G11</f>
        <v>2.3590137042509883E-4</v>
      </c>
      <c r="J9" s="25">
        <v>11077.05</v>
      </c>
      <c r="K9" s="25">
        <f t="shared" si="1"/>
        <v>0</v>
      </c>
    </row>
    <row r="10" spans="1:11" s="30" customFormat="1" ht="39.950000000000003" customHeight="1" x14ac:dyDescent="0.2">
      <c r="A10" s="24" t="s">
        <v>17</v>
      </c>
      <c r="B10" s="25">
        <v>300000</v>
      </c>
      <c r="C10" s="25"/>
      <c r="D10" s="25"/>
      <c r="E10" s="25">
        <f t="shared" si="0"/>
        <v>300000</v>
      </c>
      <c r="F10" s="29">
        <f>E10/E11</f>
        <v>1.1753963648270262E-3</v>
      </c>
      <c r="G10" s="25">
        <v>-70061.94</v>
      </c>
      <c r="H10" s="26">
        <f>G10/E10</f>
        <v>-0.23353980000000002</v>
      </c>
      <c r="I10" s="26">
        <f>G10/G11</f>
        <v>-1.4920676227552507E-3</v>
      </c>
      <c r="J10" s="25">
        <v>-70061.94</v>
      </c>
      <c r="K10" s="25">
        <f t="shared" si="1"/>
        <v>0</v>
      </c>
    </row>
    <row r="11" spans="1:11" s="21" customFormat="1" x14ac:dyDescent="0.2">
      <c r="A11" s="22" t="s">
        <v>18</v>
      </c>
      <c r="B11" s="16">
        <f>SUM(B4:B10)</f>
        <v>231862338</v>
      </c>
      <c r="C11" s="16">
        <f>C4+C5+C6+C7+C8+C9+C10</f>
        <v>23370712.719999999</v>
      </c>
      <c r="D11" s="16">
        <f>SUM(E4:E10)</f>
        <v>255233050.72</v>
      </c>
      <c r="E11" s="16">
        <f>SUM(E4:E10)</f>
        <v>255233050.72</v>
      </c>
      <c r="F11" s="23" t="s">
        <v>19</v>
      </c>
      <c r="G11" s="16">
        <f>SUM(G3:G10)</f>
        <v>46956276.599999994</v>
      </c>
      <c r="H11" s="16"/>
      <c r="I11" s="23" t="s">
        <v>19</v>
      </c>
      <c r="J11" s="16">
        <f>SUM(J3:J10)</f>
        <v>39827834.779999994</v>
      </c>
      <c r="K11" s="16">
        <f>SUM(K3:K10)</f>
        <v>7128441.8200000003</v>
      </c>
    </row>
    <row r="12" spans="1:11" x14ac:dyDescent="0.2">
      <c r="A12" s="5"/>
      <c r="B12" s="7"/>
      <c r="C12" s="7"/>
      <c r="D12" s="7"/>
      <c r="E12" s="2"/>
      <c r="F12" s="10"/>
      <c r="G12" s="2"/>
      <c r="H12" s="17"/>
      <c r="I12" s="17"/>
      <c r="J12" s="2"/>
      <c r="K12" s="2"/>
    </row>
    <row r="13" spans="1:11" x14ac:dyDescent="0.2">
      <c r="A13" s="5"/>
      <c r="B13" s="7"/>
      <c r="C13" s="7"/>
      <c r="D13" s="7"/>
      <c r="E13" s="2"/>
      <c r="F13" s="10"/>
      <c r="G13" s="2"/>
      <c r="H13" s="17"/>
      <c r="I13" s="17"/>
      <c r="J13" s="2"/>
      <c r="K13" s="2"/>
    </row>
    <row r="14" spans="1:11" ht="12.75" customHeight="1" x14ac:dyDescent="0.2">
      <c r="A14" s="32" t="s">
        <v>20</v>
      </c>
      <c r="B14" s="32"/>
      <c r="C14" s="32"/>
      <c r="D14" s="32"/>
      <c r="E14" s="32"/>
      <c r="F14" s="32"/>
      <c r="G14" s="32"/>
      <c r="H14" s="32"/>
      <c r="I14" s="32"/>
      <c r="J14" s="32"/>
      <c r="K14" s="2"/>
    </row>
    <row r="15" spans="1:11" ht="39.950000000000003" customHeight="1" x14ac:dyDescent="0.2">
      <c r="A15" s="4" t="s">
        <v>1</v>
      </c>
      <c r="B15" s="9" t="s">
        <v>21</v>
      </c>
      <c r="C15" s="9" t="s">
        <v>22</v>
      </c>
      <c r="D15" s="9" t="s">
        <v>23</v>
      </c>
      <c r="E15" s="19" t="s">
        <v>6</v>
      </c>
      <c r="F15" s="11" t="s">
        <v>24</v>
      </c>
      <c r="G15" s="19" t="s">
        <v>25</v>
      </c>
      <c r="H15" s="19" t="s">
        <v>26</v>
      </c>
      <c r="I15" s="19" t="s">
        <v>27</v>
      </c>
      <c r="J15" s="4" t="s">
        <v>28</v>
      </c>
      <c r="K15" s="2"/>
    </row>
    <row r="16" spans="1:11" s="27" customFormat="1" ht="39.950000000000003" customHeight="1" x14ac:dyDescent="0.2">
      <c r="A16" s="24" t="s">
        <v>29</v>
      </c>
      <c r="B16" s="25">
        <v>151680087</v>
      </c>
      <c r="C16" s="25">
        <v>0</v>
      </c>
      <c r="D16" s="25">
        <f>B16+C16</f>
        <v>151680087</v>
      </c>
      <c r="E16" s="26">
        <f>D16/D23</f>
        <v>0.59428074292149025</v>
      </c>
      <c r="F16" s="25">
        <v>30877873.239999998</v>
      </c>
      <c r="G16" s="26">
        <f t="shared" ref="G16:G22" si="2">F16/D16</f>
        <v>0.20357235976532634</v>
      </c>
      <c r="H16" s="26">
        <f>F16/F23</f>
        <v>0.73100003612686226</v>
      </c>
      <c r="I16" s="25">
        <v>30877873.239999998</v>
      </c>
      <c r="J16" s="25">
        <f>F16-I16</f>
        <v>0</v>
      </c>
      <c r="K16" s="2"/>
    </row>
    <row r="17" spans="1:13" s="27" customFormat="1" ht="39.950000000000003" customHeight="1" x14ac:dyDescent="0.2">
      <c r="A17" s="24" t="s">
        <v>30</v>
      </c>
      <c r="B17" s="25">
        <v>30423579</v>
      </c>
      <c r="C17" s="25">
        <v>3641585.8100000024</v>
      </c>
      <c r="D17" s="25">
        <f t="shared" ref="D17:D22" si="3">B17+C17</f>
        <v>34065164.810000002</v>
      </c>
      <c r="E17" s="26">
        <f>D17/D23</f>
        <v>0.1334669029496918</v>
      </c>
      <c r="F17" s="25">
        <v>5664619.9199999999</v>
      </c>
      <c r="G17" s="26">
        <f t="shared" si="2"/>
        <v>0.16628775911094731</v>
      </c>
      <c r="H17" s="26">
        <f>F17/F23</f>
        <v>0.13410371025167614</v>
      </c>
      <c r="I17" s="25">
        <v>5594993.7699999996</v>
      </c>
      <c r="J17" s="25">
        <f t="shared" ref="J17:J22" si="4">F17-I17</f>
        <v>69626.150000000373</v>
      </c>
      <c r="K17" s="2"/>
    </row>
    <row r="18" spans="1:13" s="27" customFormat="1" ht="39.950000000000003" customHeight="1" x14ac:dyDescent="0.2">
      <c r="A18" s="24" t="s">
        <v>31</v>
      </c>
      <c r="B18" s="25">
        <v>272000</v>
      </c>
      <c r="C18" s="25">
        <v>0</v>
      </c>
      <c r="D18" s="25">
        <f t="shared" si="3"/>
        <v>272000</v>
      </c>
      <c r="E18" s="26">
        <f>D18/D23</f>
        <v>1.0656927041098371E-3</v>
      </c>
      <c r="F18" s="25">
        <v>12235.93</v>
      </c>
      <c r="G18" s="26">
        <f t="shared" si="2"/>
        <v>4.4985036764705881E-2</v>
      </c>
      <c r="H18" s="26">
        <f>F18/F23</f>
        <v>2.8967232304260079E-4</v>
      </c>
      <c r="I18" s="25">
        <v>12235.93</v>
      </c>
      <c r="J18" s="25">
        <f t="shared" si="4"/>
        <v>0</v>
      </c>
    </row>
    <row r="19" spans="1:13" s="27" customFormat="1" ht="39.950000000000003" customHeight="1" x14ac:dyDescent="0.2">
      <c r="A19" s="24" t="s">
        <v>13</v>
      </c>
      <c r="B19" s="25">
        <v>6297500</v>
      </c>
      <c r="C19" s="25">
        <v>2087385.0700000003</v>
      </c>
      <c r="D19" s="25">
        <f t="shared" si="3"/>
        <v>8384885.0700000003</v>
      </c>
      <c r="E19" s="26">
        <f>D19/D23</f>
        <v>3.2851878102568018E-2</v>
      </c>
      <c r="F19" s="25">
        <v>883496.17</v>
      </c>
      <c r="G19" s="26">
        <f t="shared" si="2"/>
        <v>0.10536771376402419</v>
      </c>
      <c r="H19" s="26">
        <f>F19/F23</f>
        <v>2.0915810074358106E-2</v>
      </c>
      <c r="I19" s="25">
        <v>876246.17</v>
      </c>
      <c r="J19" s="25">
        <f t="shared" si="4"/>
        <v>7250</v>
      </c>
    </row>
    <row r="20" spans="1:13" s="27" customFormat="1" ht="39.950000000000003" customHeight="1" x14ac:dyDescent="0.2">
      <c r="A20" s="24" t="s">
        <v>32</v>
      </c>
      <c r="B20" s="25">
        <v>40589172</v>
      </c>
      <c r="C20" s="25">
        <v>17641741.840000004</v>
      </c>
      <c r="D20" s="25">
        <f t="shared" si="3"/>
        <v>58230913.840000004</v>
      </c>
      <c r="E20" s="26">
        <f>D20/D23</f>
        <v>0.22814801482697258</v>
      </c>
      <c r="F20" s="25">
        <v>4777380.72</v>
      </c>
      <c r="G20" s="26">
        <f t="shared" si="2"/>
        <v>8.2042001489564795E-2</v>
      </c>
      <c r="H20" s="26">
        <v>0.16039999999999999</v>
      </c>
      <c r="I20" s="25">
        <v>4658280.68</v>
      </c>
      <c r="J20" s="25">
        <f t="shared" si="4"/>
        <v>119100.04000000004</v>
      </c>
    </row>
    <row r="21" spans="1:13" s="27" customFormat="1" ht="39.950000000000003" customHeight="1" x14ac:dyDescent="0.2">
      <c r="A21" s="24" t="s">
        <v>16</v>
      </c>
      <c r="B21" s="25">
        <v>100000</v>
      </c>
      <c r="C21" s="25">
        <v>0</v>
      </c>
      <c r="D21" s="25">
        <f t="shared" si="3"/>
        <v>100000</v>
      </c>
      <c r="E21" s="26">
        <f>D21/D23</f>
        <v>3.9179878827567543E-4</v>
      </c>
      <c r="F21" s="25">
        <v>24984.6</v>
      </c>
      <c r="G21" s="26">
        <f t="shared" si="2"/>
        <v>0.24984599999999998</v>
      </c>
      <c r="H21" s="26">
        <f>F21/F23</f>
        <v>5.9148320743009834E-4</v>
      </c>
      <c r="I21" s="25">
        <v>24984.6</v>
      </c>
      <c r="J21" s="25">
        <f t="shared" si="4"/>
        <v>0</v>
      </c>
      <c r="M21" s="28"/>
    </row>
    <row r="22" spans="1:13" s="27" customFormat="1" ht="39.950000000000003" customHeight="1" x14ac:dyDescent="0.2">
      <c r="A22" s="24" t="s">
        <v>17</v>
      </c>
      <c r="B22" s="25">
        <v>2500000</v>
      </c>
      <c r="C22" s="25">
        <v>0</v>
      </c>
      <c r="D22" s="25">
        <f t="shared" si="3"/>
        <v>2500000</v>
      </c>
      <c r="E22" s="26">
        <f>D22/D23</f>
        <v>9.7949697068918842E-3</v>
      </c>
      <c r="F22" s="25">
        <v>0</v>
      </c>
      <c r="G22" s="26">
        <f t="shared" si="2"/>
        <v>0</v>
      </c>
      <c r="H22" s="26">
        <f>F22/F23</f>
        <v>0</v>
      </c>
      <c r="I22" s="25">
        <v>0</v>
      </c>
      <c r="J22" s="25">
        <f t="shared" si="4"/>
        <v>0</v>
      </c>
    </row>
    <row r="23" spans="1:13" s="21" customFormat="1" x14ac:dyDescent="0.2">
      <c r="A23" s="6" t="s">
        <v>18</v>
      </c>
      <c r="B23" s="16">
        <f>SUM(B16:B22)</f>
        <v>231862338</v>
      </c>
      <c r="C23" s="16">
        <f>SUM(C16:C22)</f>
        <v>23370712.720000006</v>
      </c>
      <c r="D23" s="16">
        <f>SUM(D16:D22)</f>
        <v>255233050.72</v>
      </c>
      <c r="E23" s="23" t="s">
        <v>19</v>
      </c>
      <c r="F23" s="16">
        <f>SUM(F16:F22)</f>
        <v>42240590.579999998</v>
      </c>
      <c r="G23" s="16"/>
      <c r="H23" s="23" t="s">
        <v>19</v>
      </c>
      <c r="I23" s="16">
        <f>SUM(I16:I22)</f>
        <v>42044614.390000001</v>
      </c>
      <c r="J23" s="16">
        <f>SUM(J16:J22)</f>
        <v>195976.19000000041</v>
      </c>
    </row>
  </sheetData>
  <mergeCells count="2">
    <mergeCell ref="A2:K2"/>
    <mergeCell ref="A14:J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Universidad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 Adminsitrativos</dc:creator>
  <cp:lastModifiedBy>us_052_012</cp:lastModifiedBy>
  <dcterms:created xsi:type="dcterms:W3CDTF">2020-05-25T11:49:19Z</dcterms:created>
  <dcterms:modified xsi:type="dcterms:W3CDTF">2023-04-25T06:12:13Z</dcterms:modified>
</cp:coreProperties>
</file>