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_052_012\Documents\PPGA.Web. Sede.Transparencia\Portal Transparecia\2023\Inf Economica\"/>
    </mc:Choice>
  </mc:AlternateContent>
  <xr:revisionPtr revIDLastSave="0" documentId="8_{B07ED331-D4A1-4EAD-B0DF-1D4C11981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E9" i="1" l="1"/>
  <c r="E10" i="1"/>
  <c r="E6" i="1"/>
  <c r="E7" i="1"/>
  <c r="E8" i="1"/>
  <c r="E5" i="1"/>
  <c r="E4" i="1"/>
  <c r="D16" i="1" l="1"/>
  <c r="G22" i="1" l="1"/>
  <c r="G19" i="1"/>
  <c r="G18" i="1"/>
  <c r="J17" i="1"/>
  <c r="J18" i="1"/>
  <c r="J19" i="1"/>
  <c r="J20" i="1"/>
  <c r="J21" i="1"/>
  <c r="J22" i="1"/>
  <c r="J16" i="1"/>
  <c r="I23" i="1"/>
  <c r="F23" i="1"/>
  <c r="G17" i="1"/>
  <c r="G21" i="1"/>
  <c r="B23" i="1"/>
  <c r="C23" i="1"/>
  <c r="H22" i="1" l="1"/>
  <c r="H17" i="1"/>
  <c r="H18" i="1"/>
  <c r="J23" i="1"/>
  <c r="H21" i="1"/>
  <c r="H19" i="1"/>
  <c r="H16" i="1"/>
  <c r="D23" i="1"/>
  <c r="E19" i="1" s="1"/>
  <c r="G16" i="1"/>
  <c r="G20" i="1"/>
  <c r="H10" i="1"/>
  <c r="H9" i="1"/>
  <c r="H8" i="1"/>
  <c r="H6" i="1"/>
  <c r="H5" i="1"/>
  <c r="H4" i="1"/>
  <c r="K7" i="1"/>
  <c r="K8" i="1"/>
  <c r="K9" i="1"/>
  <c r="K10" i="1"/>
  <c r="J11" i="1"/>
  <c r="G11" i="1"/>
  <c r="I6" i="1" s="1"/>
  <c r="K6" i="1"/>
  <c r="I4" i="1" l="1"/>
  <c r="I8" i="1"/>
  <c r="I5" i="1"/>
  <c r="I9" i="1"/>
  <c r="I10" i="1"/>
  <c r="E18" i="1"/>
  <c r="E22" i="1"/>
  <c r="E20" i="1"/>
  <c r="E16" i="1"/>
  <c r="E21" i="1"/>
  <c r="E17" i="1"/>
  <c r="K5" i="1"/>
  <c r="K4" i="1"/>
  <c r="E11" i="1"/>
  <c r="F6" i="1" s="1"/>
  <c r="D11" i="1"/>
  <c r="B11" i="1"/>
  <c r="C11" i="1" l="1"/>
  <c r="F8" i="1"/>
  <c r="F4" i="1"/>
  <c r="F9" i="1"/>
  <c r="F5" i="1"/>
  <c r="F10" i="1"/>
  <c r="K11" i="1"/>
</calcChain>
</file>

<file path=xl/sharedStrings.xml><?xml version="1.0" encoding="utf-8"?>
<sst xmlns="http://schemas.openxmlformats.org/spreadsheetml/2006/main" count="44" uniqueCount="35">
  <si>
    <t>Presupuestos de Ingresos</t>
  </si>
  <si>
    <t>Económica - Capítulo</t>
  </si>
  <si>
    <t>Previsiones Iniciales</t>
  </si>
  <si>
    <t>Modif Previs Aumento</t>
  </si>
  <si>
    <t>Modif Previs Disminución</t>
  </si>
  <si>
    <t>Previsiones Definitivas</t>
  </si>
  <si>
    <t>% capitulo sobre total presupuesto</t>
  </si>
  <si>
    <t>Derechos Recon Netos</t>
  </si>
  <si>
    <t>%derechos sobre presupto capit</t>
  </si>
  <si>
    <t>% derechos capítulo sobre total</t>
  </si>
  <si>
    <t>Recaudación Neta</t>
  </si>
  <si>
    <t>Pend Cobro</t>
  </si>
  <si>
    <t>3 - TASAS, PRECIOS PÚBLICOS Y OTROS(*)</t>
  </si>
  <si>
    <t>4 - TRANSFERENCIAS CORRIENTES</t>
  </si>
  <si>
    <t>5 - INGRESOS PATRIMONIALES</t>
  </si>
  <si>
    <t>7 - TRANSFERENCIAS DE CAPITAL</t>
  </si>
  <si>
    <t>8 - ACTIVOS FINANCIEROS</t>
  </si>
  <si>
    <t>9 - PASIVOS FINANCIEROS</t>
  </si>
  <si>
    <t>Suma Total</t>
  </si>
  <si>
    <t>100,00%</t>
  </si>
  <si>
    <t>Presupuestos de Gastos</t>
  </si>
  <si>
    <t>Crédito Inicial</t>
  </si>
  <si>
    <t>Modificaciones de crédito</t>
  </si>
  <si>
    <t>Crédito Total</t>
  </si>
  <si>
    <t>Obligaciones reconocidas</t>
  </si>
  <si>
    <t>%obligac sobre crédito capit</t>
  </si>
  <si>
    <t>% oblig capítulo sobre total</t>
  </si>
  <si>
    <t>Pagos Netos</t>
  </si>
  <si>
    <t>Pendiente de Pago</t>
  </si>
  <si>
    <t>1 - GASTOS DE PERSONAL</t>
  </si>
  <si>
    <t>2 - GASTOS CORRIENTES EN BIENES Y SERVICIOS</t>
  </si>
  <si>
    <t>3 - GASTOS FINANCIEROS</t>
  </si>
  <si>
    <t>6 - INVERSIONES REALES</t>
  </si>
  <si>
    <t>6 -ENAJENACIÓN DE INVERSIONES REALES</t>
  </si>
  <si>
    <t xml:space="preserve">Ejecución del Presupuesto de Ingresos y Gastos                                       Quarto Trimestre                        Año 2022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</si>
</sst>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Calibri"/>
      <family val="1"/>
      <charset val="204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1"/>
      <charset val="204"/>
    </font>
    <font>
      <sz val="10"/>
      <color indexed="8"/>
      <name val="Calibri"/>
      <family val="1"/>
      <charset val="204"/>
    </font>
    <font>
      <sz val="10"/>
      <color indexed="8"/>
      <name val="Arial"/>
      <family val="1"/>
      <charset val="204"/>
    </font>
    <font>
      <b/>
      <sz val="10"/>
      <color indexed="8"/>
      <name val="Arial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1"/>
      <charset val="204"/>
    </font>
    <font>
      <sz val="10"/>
      <name val="Calibri"/>
      <family val="1"/>
      <charset val="204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0F4FA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0" fontId="30" fillId="0" borderId="0"/>
  </cellStyleXfs>
  <cellXfs count="39">
    <xf numFmtId="0" fontId="0" fillId="0" borderId="0" xfId="0"/>
    <xf numFmtId="0" fontId="19" fillId="0" borderId="0" xfId="42" applyFont="1" applyAlignment="1">
      <alignment horizontal="left" vertical="top"/>
    </xf>
    <xf numFmtId="0" fontId="18" fillId="0" borderId="0" xfId="42" applyFont="1">
      <alignment vertical="top" wrapText="1"/>
    </xf>
    <xf numFmtId="0" fontId="20" fillId="0" borderId="0" xfId="0" applyFont="1"/>
    <xf numFmtId="0" fontId="23" fillId="34" borderId="11" xfId="42" applyFont="1" applyFill="1" applyBorder="1" applyAlignment="1">
      <alignment horizontal="left" vertical="top" wrapText="1"/>
    </xf>
    <xf numFmtId="0" fontId="22" fillId="0" borderId="0" xfId="42" applyFont="1" applyAlignment="1">
      <alignment horizontal="left" vertical="top"/>
    </xf>
    <xf numFmtId="0" fontId="24" fillId="34" borderId="11" xfId="42" applyFont="1" applyFill="1" applyBorder="1" applyAlignment="1">
      <alignment horizontal="left" vertical="top" wrapText="1"/>
    </xf>
    <xf numFmtId="4" fontId="18" fillId="0" borderId="0" xfId="42" applyNumberFormat="1" applyFont="1">
      <alignment vertical="top" wrapText="1"/>
    </xf>
    <xf numFmtId="4" fontId="20" fillId="0" borderId="0" xfId="0" applyNumberFormat="1" applyFont="1"/>
    <xf numFmtId="4" fontId="23" fillId="34" borderId="11" xfId="42" applyNumberFormat="1" applyFont="1" applyFill="1" applyBorder="1" applyAlignment="1">
      <alignment horizontal="left" vertical="top" wrapText="1"/>
    </xf>
    <xf numFmtId="10" fontId="18" fillId="0" borderId="0" xfId="42" applyNumberFormat="1" applyFont="1">
      <alignment vertical="top" wrapText="1"/>
    </xf>
    <xf numFmtId="10" fontId="23" fillId="34" borderId="11" xfId="42" applyNumberFormat="1" applyFont="1" applyFill="1" applyBorder="1" applyAlignment="1">
      <alignment horizontal="left" vertical="top" wrapText="1"/>
    </xf>
    <xf numFmtId="10" fontId="20" fillId="0" borderId="0" xfId="0" applyNumberFormat="1" applyFont="1"/>
    <xf numFmtId="0" fontId="22" fillId="34" borderId="13" xfId="42" applyFont="1" applyFill="1" applyBorder="1" applyAlignment="1">
      <alignment horizontal="left" vertical="top" wrapText="1"/>
    </xf>
    <xf numFmtId="4" fontId="22" fillId="34" borderId="13" xfId="42" applyNumberFormat="1" applyFont="1" applyFill="1" applyBorder="1" applyAlignment="1">
      <alignment horizontal="left" vertical="top" wrapText="1"/>
    </xf>
    <xf numFmtId="10" fontId="23" fillId="34" borderId="13" xfId="42" applyNumberFormat="1" applyFont="1" applyFill="1" applyBorder="1" applyAlignment="1">
      <alignment horizontal="left" vertical="top" wrapText="1"/>
    </xf>
    <xf numFmtId="4" fontId="25" fillId="0" borderId="12" xfId="0" applyNumberFormat="1" applyFont="1" applyBorder="1"/>
    <xf numFmtId="10" fontId="18" fillId="0" borderId="0" xfId="43" applyNumberFormat="1" applyFont="1" applyAlignment="1">
      <alignment vertical="top" wrapText="1"/>
    </xf>
    <xf numFmtId="10" fontId="23" fillId="34" borderId="13" xfId="43" applyNumberFormat="1" applyFont="1" applyFill="1" applyBorder="1" applyAlignment="1">
      <alignment horizontal="left" vertical="top" wrapText="1"/>
    </xf>
    <xf numFmtId="10" fontId="23" fillId="34" borderId="11" xfId="43" applyNumberFormat="1" applyFont="1" applyFill="1" applyBorder="1" applyAlignment="1">
      <alignment horizontal="left" vertical="top" wrapText="1"/>
    </xf>
    <xf numFmtId="10" fontId="20" fillId="0" borderId="0" xfId="43" applyNumberFormat="1" applyFont="1"/>
    <xf numFmtId="0" fontId="25" fillId="0" borderId="0" xfId="0" applyFont="1"/>
    <xf numFmtId="0" fontId="26" fillId="34" borderId="12" xfId="42" applyFont="1" applyFill="1" applyBorder="1" applyAlignment="1">
      <alignment horizontal="left" vertical="top" wrapText="1"/>
    </xf>
    <xf numFmtId="10" fontId="26" fillId="34" borderId="12" xfId="42" applyNumberFormat="1" applyFont="1" applyFill="1" applyBorder="1" applyAlignment="1">
      <alignment horizontal="right" vertical="top" wrapText="1"/>
    </xf>
    <xf numFmtId="0" fontId="27" fillId="34" borderId="12" xfId="42" applyFont="1" applyFill="1" applyBorder="1" applyAlignment="1">
      <alignment horizontal="left" vertical="top" wrapText="1"/>
    </xf>
    <xf numFmtId="4" fontId="28" fillId="0" borderId="12" xfId="0" applyNumberFormat="1" applyFont="1" applyBorder="1"/>
    <xf numFmtId="10" fontId="28" fillId="0" borderId="12" xfId="43" applyNumberFormat="1" applyFont="1" applyBorder="1"/>
    <xf numFmtId="0" fontId="29" fillId="0" borderId="0" xfId="0" applyFont="1"/>
    <xf numFmtId="4" fontId="29" fillId="0" borderId="0" xfId="0" applyNumberFormat="1" applyFont="1"/>
    <xf numFmtId="10" fontId="27" fillId="0" borderId="12" xfId="42" applyNumberFormat="1" applyFont="1" applyBorder="1" applyAlignment="1">
      <alignment horizontal="right" wrapText="1"/>
    </xf>
    <xf numFmtId="0" fontId="28" fillId="0" borderId="0" xfId="0" applyFont="1"/>
    <xf numFmtId="4" fontId="31" fillId="35" borderId="14" xfId="44" applyNumberFormat="1" applyFont="1" applyFill="1" applyBorder="1" applyAlignment="1">
      <alignment horizontal="right" vertical="top" wrapText="1"/>
    </xf>
    <xf numFmtId="4" fontId="31" fillId="35" borderId="14" xfId="44" applyNumberFormat="1" applyFont="1" applyFill="1" applyBorder="1" applyAlignment="1">
      <alignment horizontal="right" vertical="top" wrapText="1"/>
    </xf>
    <xf numFmtId="4" fontId="31" fillId="35" borderId="14" xfId="44" applyNumberFormat="1" applyFont="1" applyFill="1" applyBorder="1" applyAlignment="1">
      <alignment horizontal="right" vertical="top" wrapText="1"/>
    </xf>
    <xf numFmtId="4" fontId="31" fillId="35" borderId="14" xfId="44" applyNumberFormat="1" applyFont="1" applyFill="1" applyBorder="1" applyAlignment="1">
      <alignment horizontal="right" vertical="top" wrapText="1"/>
    </xf>
    <xf numFmtId="4" fontId="31" fillId="35" borderId="14" xfId="44" applyNumberFormat="1" applyFont="1" applyFill="1" applyBorder="1" applyAlignment="1">
      <alignment horizontal="right" vertical="top" wrapText="1"/>
    </xf>
    <xf numFmtId="4" fontId="31" fillId="35" borderId="14" xfId="44" applyNumberFormat="1" applyFont="1" applyFill="1" applyBorder="1" applyAlignment="1">
      <alignment horizontal="right" vertical="top" wrapText="1"/>
    </xf>
    <xf numFmtId="0" fontId="21" fillId="33" borderId="10" xfId="42" applyFont="1" applyFill="1" applyBorder="1" applyAlignment="1">
      <alignment horizontal="left" vertical="top" wrapText="1"/>
    </xf>
    <xf numFmtId="9" fontId="21" fillId="33" borderId="10" xfId="43" applyFont="1" applyFill="1" applyBorder="1" applyAlignment="1">
      <alignment horizontal="left" vertical="top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rmal 3" xfId="44" xr:uid="{77A93E02-DFF8-442E-8A5E-A30583831690}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13" workbookViewId="0">
      <selection activeCell="F16" sqref="F16:F22"/>
    </sheetView>
  </sheetViews>
  <sheetFormatPr baseColWidth="10" defaultRowHeight="12.75" x14ac:dyDescent="0.2"/>
  <cols>
    <col min="1" max="1" width="31" style="3" customWidth="1"/>
    <col min="2" max="2" width="15.140625" style="8" customWidth="1"/>
    <col min="3" max="3" width="13.5703125" style="8" customWidth="1"/>
    <col min="4" max="4" width="13.7109375" style="8" bestFit="1" customWidth="1"/>
    <col min="5" max="5" width="14.28515625" style="3" customWidth="1"/>
    <col min="6" max="6" width="15" style="12" bestFit="1" customWidth="1"/>
    <col min="7" max="7" width="14.42578125" style="3" customWidth="1"/>
    <col min="8" max="8" width="11.42578125" style="20"/>
    <col min="9" max="9" width="15" style="20" bestFit="1" customWidth="1"/>
    <col min="10" max="10" width="14.28515625" style="3" customWidth="1"/>
    <col min="11" max="11" width="14.5703125" style="3" customWidth="1"/>
    <col min="12" max="16384" width="11.42578125" style="3"/>
  </cols>
  <sheetData>
    <row r="1" spans="1:11" x14ac:dyDescent="0.2">
      <c r="A1" s="1" t="s">
        <v>34</v>
      </c>
      <c r="B1" s="7"/>
      <c r="C1" s="7"/>
      <c r="D1" s="7"/>
      <c r="E1" s="2"/>
      <c r="F1" s="10"/>
      <c r="G1" s="2"/>
      <c r="H1" s="17"/>
      <c r="J1" s="2"/>
      <c r="K1" s="2"/>
    </row>
    <row r="2" spans="1:11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39.950000000000003" customHeight="1" x14ac:dyDescent="0.2">
      <c r="A3" s="13" t="s">
        <v>1</v>
      </c>
      <c r="B3" s="14" t="s">
        <v>2</v>
      </c>
      <c r="C3" s="14" t="s">
        <v>3</v>
      </c>
      <c r="D3" s="14" t="s">
        <v>4</v>
      </c>
      <c r="E3" s="13" t="s">
        <v>5</v>
      </c>
      <c r="F3" s="15" t="s">
        <v>6</v>
      </c>
      <c r="G3" s="13" t="s">
        <v>7</v>
      </c>
      <c r="H3" s="18" t="s">
        <v>8</v>
      </c>
      <c r="I3" s="18" t="s">
        <v>9</v>
      </c>
      <c r="J3" s="13" t="s">
        <v>10</v>
      </c>
      <c r="K3" s="13" t="s">
        <v>11</v>
      </c>
    </row>
    <row r="4" spans="1:11" s="30" customFormat="1" ht="39.950000000000003" customHeight="1" x14ac:dyDescent="0.2">
      <c r="A4" s="24" t="s">
        <v>12</v>
      </c>
      <c r="B4" s="25">
        <v>26827000</v>
      </c>
      <c r="C4" s="31">
        <v>216699.0700000003</v>
      </c>
      <c r="D4" s="25"/>
      <c r="E4" s="25">
        <f>B4+C4</f>
        <v>27043699.07</v>
      </c>
      <c r="F4" s="29">
        <f>E4/E11</f>
        <v>0.10037560704361359</v>
      </c>
      <c r="G4" s="32">
        <v>27826570.5</v>
      </c>
      <c r="H4" s="26">
        <f>G4/E4</f>
        <v>1.0289483856470083</v>
      </c>
      <c r="I4" s="26">
        <f>G4/G11</f>
        <v>0.12677641368511985</v>
      </c>
      <c r="J4" s="33">
        <v>22104361.75</v>
      </c>
      <c r="K4" s="25">
        <f>G4-J4</f>
        <v>5722208.75</v>
      </c>
    </row>
    <row r="5" spans="1:11" s="30" customFormat="1" ht="39.950000000000003" customHeight="1" x14ac:dyDescent="0.2">
      <c r="A5" s="24" t="s">
        <v>13</v>
      </c>
      <c r="B5" s="25">
        <v>153752371</v>
      </c>
      <c r="C5" s="31">
        <v>6466666.0399999917</v>
      </c>
      <c r="D5" s="25"/>
      <c r="E5" s="25">
        <f>B5+C5</f>
        <v>160219037.03999999</v>
      </c>
      <c r="F5" s="29">
        <f>E5/E11</f>
        <v>0.5946702431944052</v>
      </c>
      <c r="G5" s="32">
        <v>161168008.13999999</v>
      </c>
      <c r="H5" s="26">
        <f>G5/E5</f>
        <v>1.0059229609510327</v>
      </c>
      <c r="I5" s="26">
        <f>G5/G11</f>
        <v>0.73427309602393875</v>
      </c>
      <c r="J5" s="33">
        <v>160177878.21000001</v>
      </c>
      <c r="K5" s="25">
        <f>G5-J5</f>
        <v>990129.92999997735</v>
      </c>
    </row>
    <row r="6" spans="1:11" s="30" customFormat="1" ht="39.950000000000003" customHeight="1" x14ac:dyDescent="0.2">
      <c r="A6" s="24" t="s">
        <v>14</v>
      </c>
      <c r="B6" s="25">
        <v>235000</v>
      </c>
      <c r="C6" s="31">
        <v>158010.13</v>
      </c>
      <c r="D6" s="25"/>
      <c r="E6" s="25">
        <f t="shared" ref="E6:E10" si="0">B6+C6</f>
        <v>393010.13</v>
      </c>
      <c r="F6" s="29">
        <f>E6/E11</f>
        <v>1.4586995022733587E-3</v>
      </c>
      <c r="G6" s="32">
        <v>1001122.91</v>
      </c>
      <c r="H6" s="26">
        <f>G6/E6</f>
        <v>2.5473208794897984</v>
      </c>
      <c r="I6" s="26">
        <f>G6/G11</f>
        <v>4.561064116320443E-3</v>
      </c>
      <c r="J6" s="33">
        <v>972395.47</v>
      </c>
      <c r="K6" s="25">
        <f>G6-J6</f>
        <v>28727.440000000061</v>
      </c>
    </row>
    <row r="7" spans="1:11" s="30" customFormat="1" ht="39.950000000000003" customHeight="1" x14ac:dyDescent="0.2">
      <c r="A7" s="24" t="s">
        <v>33</v>
      </c>
      <c r="B7" s="25">
        <v>0</v>
      </c>
      <c r="C7" s="31">
        <v>1209.31</v>
      </c>
      <c r="D7" s="25"/>
      <c r="E7" s="25">
        <f t="shared" si="0"/>
        <v>1209.31</v>
      </c>
      <c r="F7" s="29"/>
      <c r="G7" s="32">
        <v>6955.45</v>
      </c>
      <c r="H7" s="26"/>
      <c r="I7" s="26">
        <v>2.0000000000000001E-4</v>
      </c>
      <c r="J7" s="33">
        <v>6955.45</v>
      </c>
      <c r="K7" s="25">
        <f t="shared" ref="K7:K10" si="1">G7-J7</f>
        <v>0</v>
      </c>
    </row>
    <row r="8" spans="1:11" s="30" customFormat="1" ht="39.950000000000003" customHeight="1" x14ac:dyDescent="0.2">
      <c r="A8" s="24" t="s">
        <v>15</v>
      </c>
      <c r="B8" s="25">
        <v>20975446</v>
      </c>
      <c r="C8" s="31">
        <v>6249362.7800000012</v>
      </c>
      <c r="D8" s="25"/>
      <c r="E8" s="25">
        <f t="shared" si="0"/>
        <v>27224808.780000001</v>
      </c>
      <c r="F8" s="29">
        <f>E8/E11</f>
        <v>0.10104781527354872</v>
      </c>
      <c r="G8" s="32">
        <v>27914053.399999999</v>
      </c>
      <c r="H8" s="26">
        <f>G8/E8</f>
        <v>1.0253167846125089</v>
      </c>
      <c r="I8" s="26">
        <f>G8/G11</f>
        <v>0.12717498124560214</v>
      </c>
      <c r="J8" s="33">
        <v>18692667.34</v>
      </c>
      <c r="K8" s="25">
        <f t="shared" si="1"/>
        <v>9221386.0599999987</v>
      </c>
    </row>
    <row r="9" spans="1:11" s="30" customFormat="1" ht="39.950000000000003" customHeight="1" x14ac:dyDescent="0.2">
      <c r="A9" s="24" t="s">
        <v>16</v>
      </c>
      <c r="B9" s="25">
        <v>29772521</v>
      </c>
      <c r="C9" s="31">
        <v>23383809.729999997</v>
      </c>
      <c r="D9" s="25"/>
      <c r="E9" s="25">
        <f>B9+C9</f>
        <v>53156330.729999997</v>
      </c>
      <c r="F9" s="29">
        <f>E9/E11</f>
        <v>0.19729545693524245</v>
      </c>
      <c r="G9" s="32">
        <v>63909.98</v>
      </c>
      <c r="H9" s="26">
        <f>G9/E9</f>
        <v>1.2023023245269059E-3</v>
      </c>
      <c r="I9" s="26">
        <f>G9/G11</f>
        <v>2.9117055812133717E-4</v>
      </c>
      <c r="J9" s="33">
        <v>63909.98</v>
      </c>
      <c r="K9" s="25">
        <f t="shared" si="1"/>
        <v>0</v>
      </c>
    </row>
    <row r="10" spans="1:11" s="30" customFormat="1" ht="39.950000000000003" customHeight="1" x14ac:dyDescent="0.2">
      <c r="A10" s="24" t="s">
        <v>17</v>
      </c>
      <c r="B10" s="25">
        <v>300000</v>
      </c>
      <c r="C10" s="31">
        <v>1086916.32</v>
      </c>
      <c r="D10" s="25"/>
      <c r="E10" s="25">
        <f t="shared" si="0"/>
        <v>1386916.32</v>
      </c>
      <c r="F10" s="29">
        <f>E10/E11</f>
        <v>5.1476895663702064E-3</v>
      </c>
      <c r="G10" s="32">
        <v>1512656.73</v>
      </c>
      <c r="H10" s="26">
        <f>G10/E10</f>
        <v>1.0906618576670868</v>
      </c>
      <c r="I10" s="26">
        <f>G10/G11</f>
        <v>6.8915857010140944E-3</v>
      </c>
      <c r="J10" s="33">
        <v>1512656.73</v>
      </c>
      <c r="K10" s="25">
        <f t="shared" si="1"/>
        <v>0</v>
      </c>
    </row>
    <row r="11" spans="1:11" s="21" customFormat="1" x14ac:dyDescent="0.2">
      <c r="A11" s="22" t="s">
        <v>18</v>
      </c>
      <c r="B11" s="16">
        <f>SUM(B4:B10)</f>
        <v>231862338</v>
      </c>
      <c r="C11" s="16">
        <f>C4+C5+C6+C7+C8+C9+C10</f>
        <v>37562673.379999988</v>
      </c>
      <c r="D11" s="16">
        <f>SUM(E4:E10)</f>
        <v>269425011.38</v>
      </c>
      <c r="E11" s="16">
        <f>SUM(E4:E10)</f>
        <v>269425011.38</v>
      </c>
      <c r="F11" s="23" t="s">
        <v>19</v>
      </c>
      <c r="G11" s="16">
        <f>SUM(G3:G10)</f>
        <v>219493277.10999995</v>
      </c>
      <c r="H11" s="16"/>
      <c r="I11" s="23" t="s">
        <v>19</v>
      </c>
      <c r="J11" s="16">
        <f>SUM(J3:J10)</f>
        <v>203530824.92999998</v>
      </c>
      <c r="K11" s="16">
        <f>SUM(K3:K10)</f>
        <v>15962452.179999977</v>
      </c>
    </row>
    <row r="12" spans="1:11" x14ac:dyDescent="0.2">
      <c r="A12" s="5"/>
      <c r="B12" s="7"/>
      <c r="C12" s="7"/>
      <c r="D12" s="7"/>
      <c r="E12" s="2"/>
      <c r="F12" s="10"/>
      <c r="G12" s="2"/>
      <c r="H12" s="17"/>
      <c r="I12" s="17"/>
      <c r="J12" s="2"/>
      <c r="K12" s="2"/>
    </row>
    <row r="13" spans="1:11" x14ac:dyDescent="0.2">
      <c r="A13" s="5"/>
      <c r="B13" s="7"/>
      <c r="C13" s="7"/>
      <c r="D13" s="7"/>
      <c r="E13" s="2"/>
      <c r="F13" s="10"/>
      <c r="G13" s="2"/>
      <c r="H13" s="17"/>
      <c r="I13" s="17"/>
      <c r="J13" s="2"/>
      <c r="K13" s="2"/>
    </row>
    <row r="14" spans="1:11" ht="12.75" customHeight="1" x14ac:dyDescent="0.2">
      <c r="A14" s="38" t="s">
        <v>20</v>
      </c>
      <c r="B14" s="38"/>
      <c r="C14" s="38"/>
      <c r="D14" s="38"/>
      <c r="E14" s="38"/>
      <c r="F14" s="38"/>
      <c r="G14" s="38"/>
      <c r="H14" s="38"/>
      <c r="I14" s="38"/>
      <c r="J14" s="38"/>
      <c r="K14" s="2"/>
    </row>
    <row r="15" spans="1:11" ht="39.950000000000003" customHeight="1" x14ac:dyDescent="0.2">
      <c r="A15" s="4" t="s">
        <v>1</v>
      </c>
      <c r="B15" s="9" t="s">
        <v>21</v>
      </c>
      <c r="C15" s="9" t="s">
        <v>22</v>
      </c>
      <c r="D15" s="9" t="s">
        <v>23</v>
      </c>
      <c r="E15" s="19" t="s">
        <v>6</v>
      </c>
      <c r="F15" s="11" t="s">
        <v>24</v>
      </c>
      <c r="G15" s="19" t="s">
        <v>25</v>
      </c>
      <c r="H15" s="19" t="s">
        <v>26</v>
      </c>
      <c r="I15" s="19" t="s">
        <v>27</v>
      </c>
      <c r="J15" s="4" t="s">
        <v>28</v>
      </c>
      <c r="K15" s="2"/>
    </row>
    <row r="16" spans="1:11" s="27" customFormat="1" ht="39.950000000000003" customHeight="1" x14ac:dyDescent="0.2">
      <c r="A16" s="24" t="s">
        <v>29</v>
      </c>
      <c r="B16" s="25">
        <v>151680087</v>
      </c>
      <c r="C16" s="34">
        <v>4687673</v>
      </c>
      <c r="D16" s="25">
        <f>B16+C16</f>
        <v>156367760</v>
      </c>
      <c r="E16" s="26">
        <f>D16/D23</f>
        <v>0.58037581291759577</v>
      </c>
      <c r="F16" s="35">
        <v>150595666.84999999</v>
      </c>
      <c r="G16" s="26">
        <f t="shared" ref="G16:G22" si="2">F16/D16</f>
        <v>0.96308642427313662</v>
      </c>
      <c r="H16" s="26">
        <f>F16/F23</f>
        <v>0.69858511935217227</v>
      </c>
      <c r="I16" s="36">
        <v>148770401.22</v>
      </c>
      <c r="J16" s="25">
        <f>F16-I16</f>
        <v>1825265.6299999952</v>
      </c>
      <c r="K16" s="2"/>
    </row>
    <row r="17" spans="1:13" s="27" customFormat="1" ht="39.950000000000003" customHeight="1" x14ac:dyDescent="0.2">
      <c r="A17" s="24" t="s">
        <v>30</v>
      </c>
      <c r="B17" s="25">
        <v>30423579</v>
      </c>
      <c r="C17" s="34">
        <v>3954476.9299999997</v>
      </c>
      <c r="D17" s="25">
        <f t="shared" ref="D17:D22" si="3">B17+C17</f>
        <v>34378055.93</v>
      </c>
      <c r="E17" s="26">
        <f>D17/D23</f>
        <v>0.12759786388767305</v>
      </c>
      <c r="F17" s="35">
        <v>25602047.91</v>
      </c>
      <c r="G17" s="26">
        <f t="shared" si="2"/>
        <v>0.74472064278824968</v>
      </c>
      <c r="H17" s="26">
        <f>F17/F23</f>
        <v>0.11876310964964118</v>
      </c>
      <c r="I17" s="36">
        <v>24367997.309999999</v>
      </c>
      <c r="J17" s="25">
        <f t="shared" ref="J17:J22" si="4">F17-I17</f>
        <v>1234050.6000000015</v>
      </c>
      <c r="K17" s="2"/>
    </row>
    <row r="18" spans="1:13" s="27" customFormat="1" ht="39.950000000000003" customHeight="1" x14ac:dyDescent="0.2">
      <c r="A18" s="24" t="s">
        <v>31</v>
      </c>
      <c r="B18" s="25">
        <v>272000</v>
      </c>
      <c r="C18" s="34">
        <v>0</v>
      </c>
      <c r="D18" s="25">
        <f t="shared" si="3"/>
        <v>272000</v>
      </c>
      <c r="E18" s="26">
        <f>D18/D23</f>
        <v>1.0095573480977541E-3</v>
      </c>
      <c r="F18" s="35">
        <v>119741.24</v>
      </c>
      <c r="G18" s="26">
        <f t="shared" si="2"/>
        <v>0.44022514705882354</v>
      </c>
      <c r="H18" s="26">
        <f>F18/F23</f>
        <v>5.5545720661468758E-4</v>
      </c>
      <c r="I18" s="36">
        <v>119741.24</v>
      </c>
      <c r="J18" s="25">
        <f t="shared" si="4"/>
        <v>0</v>
      </c>
    </row>
    <row r="19" spans="1:13" s="27" customFormat="1" ht="39.950000000000003" customHeight="1" x14ac:dyDescent="0.2">
      <c r="A19" s="24" t="s">
        <v>13</v>
      </c>
      <c r="B19" s="25">
        <v>6297500</v>
      </c>
      <c r="C19" s="34">
        <v>3770194.4499999993</v>
      </c>
      <c r="D19" s="25">
        <f t="shared" si="3"/>
        <v>10067694.449999999</v>
      </c>
      <c r="E19" s="26">
        <f>D19/D23</f>
        <v>3.7367334229413511E-2</v>
      </c>
      <c r="F19" s="35">
        <v>6214244.5</v>
      </c>
      <c r="G19" s="26">
        <f t="shared" si="2"/>
        <v>0.61724603690172586</v>
      </c>
      <c r="H19" s="26">
        <f>F19/F23</f>
        <v>2.8826717438291818E-2</v>
      </c>
      <c r="I19" s="36">
        <v>6211985.3200000003</v>
      </c>
      <c r="J19" s="25">
        <f t="shared" si="4"/>
        <v>2259.179999999702</v>
      </c>
    </row>
    <row r="20" spans="1:13" s="27" customFormat="1" ht="39.950000000000003" customHeight="1" x14ac:dyDescent="0.2">
      <c r="A20" s="24" t="s">
        <v>32</v>
      </c>
      <c r="B20" s="25">
        <v>40589172</v>
      </c>
      <c r="C20" s="34">
        <v>24193051.770000003</v>
      </c>
      <c r="D20" s="25">
        <f t="shared" si="3"/>
        <v>64782223.770000003</v>
      </c>
      <c r="E20" s="26">
        <f>D20/D23</f>
        <v>0.24044621335704591</v>
      </c>
      <c r="F20" s="35">
        <v>29496434.609999999</v>
      </c>
      <c r="G20" s="26">
        <f t="shared" si="2"/>
        <v>0.45531679669908925</v>
      </c>
      <c r="H20" s="26">
        <v>0.16039999999999999</v>
      </c>
      <c r="I20" s="36">
        <v>28182715.190000001</v>
      </c>
      <c r="J20" s="25">
        <f t="shared" si="4"/>
        <v>1313719.4199999981</v>
      </c>
    </row>
    <row r="21" spans="1:13" s="27" customFormat="1" ht="39.950000000000003" customHeight="1" x14ac:dyDescent="0.2">
      <c r="A21" s="24" t="s">
        <v>16</v>
      </c>
      <c r="B21" s="25">
        <v>100000</v>
      </c>
      <c r="C21" s="34">
        <v>0</v>
      </c>
      <c r="D21" s="25">
        <f t="shared" si="3"/>
        <v>100000</v>
      </c>
      <c r="E21" s="26">
        <f>D21/D23</f>
        <v>3.7116078974182135E-4</v>
      </c>
      <c r="F21" s="35">
        <v>86982.03</v>
      </c>
      <c r="G21" s="26">
        <f t="shared" si="2"/>
        <v>0.86982029999999999</v>
      </c>
      <c r="H21" s="26">
        <f>F21/F23</f>
        <v>4.0349336126362941E-4</v>
      </c>
      <c r="I21" s="36">
        <v>86982.03</v>
      </c>
      <c r="J21" s="25">
        <f t="shared" si="4"/>
        <v>0</v>
      </c>
      <c r="M21" s="28"/>
    </row>
    <row r="22" spans="1:13" s="27" customFormat="1" ht="39.950000000000003" customHeight="1" x14ac:dyDescent="0.2">
      <c r="A22" s="24" t="s">
        <v>17</v>
      </c>
      <c r="B22" s="25">
        <v>2500000</v>
      </c>
      <c r="C22" s="34">
        <v>957277.23</v>
      </c>
      <c r="D22" s="25">
        <f t="shared" si="3"/>
        <v>3457277.23</v>
      </c>
      <c r="E22" s="26">
        <f>D22/D23</f>
        <v>1.2832057470432165E-2</v>
      </c>
      <c r="F22" s="35">
        <v>3457277.23</v>
      </c>
      <c r="G22" s="26">
        <f t="shared" si="2"/>
        <v>1</v>
      </c>
      <c r="H22" s="26">
        <f>F22/F23</f>
        <v>1.6037662151054764E-2</v>
      </c>
      <c r="I22" s="36">
        <v>3457277.23</v>
      </c>
      <c r="J22" s="25">
        <f t="shared" si="4"/>
        <v>0</v>
      </c>
    </row>
    <row r="23" spans="1:13" s="21" customFormat="1" x14ac:dyDescent="0.2">
      <c r="A23" s="6" t="s">
        <v>18</v>
      </c>
      <c r="B23" s="16">
        <f>SUM(B16:B22)</f>
        <v>231862338</v>
      </c>
      <c r="C23" s="16">
        <f>SUM(C16:C22)</f>
        <v>37562673.380000003</v>
      </c>
      <c r="D23" s="16">
        <f>SUM(D16:D22)</f>
        <v>269425011.38</v>
      </c>
      <c r="E23" s="23" t="s">
        <v>19</v>
      </c>
      <c r="F23" s="16">
        <f>SUM(F16:F22)</f>
        <v>215572394.37</v>
      </c>
      <c r="G23" s="16"/>
      <c r="H23" s="23" t="s">
        <v>19</v>
      </c>
      <c r="I23" s="16">
        <f>SUM(I16:I22)</f>
        <v>211197099.53999999</v>
      </c>
      <c r="J23" s="16">
        <f>SUM(J16:J22)</f>
        <v>4375294.8299999945</v>
      </c>
    </row>
  </sheetData>
  <mergeCells count="2">
    <mergeCell ref="A2:K2"/>
    <mergeCell ref="A14:J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Adminsitrativos</dc:creator>
  <cp:lastModifiedBy>us_052_012</cp:lastModifiedBy>
  <dcterms:created xsi:type="dcterms:W3CDTF">2020-05-25T11:49:19Z</dcterms:created>
  <dcterms:modified xsi:type="dcterms:W3CDTF">2023-04-25T06:13:13Z</dcterms:modified>
</cp:coreProperties>
</file>